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elovecki\Desktop\FP i izvrš.2021.g\"/>
    </mc:Choice>
  </mc:AlternateContent>
  <bookViews>
    <workbookView xWindow="0" yWindow="0" windowWidth="28800" windowHeight="12435"/>
  </bookViews>
  <sheets>
    <sheet name="Izvr.FP po ekon.klas.Prihodi i " sheetId="2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E40" i="2" s="1"/>
  <c r="E9" i="2"/>
  <c r="C37" i="2"/>
  <c r="C40" i="2"/>
  <c r="D32" i="2"/>
  <c r="E7" i="2"/>
  <c r="E23" i="2" l="1"/>
  <c r="D37" i="2"/>
  <c r="C6" i="2" l="1"/>
  <c r="E12" i="2" l="1"/>
  <c r="E38" i="2"/>
  <c r="E30" i="2"/>
  <c r="E28" i="2"/>
  <c r="E25" i="2"/>
  <c r="D6" i="2"/>
  <c r="D40" i="2" s="1"/>
  <c r="E37" i="2" l="1"/>
  <c r="F37" i="2" s="1"/>
  <c r="F38" i="2"/>
  <c r="E35" i="2" l="1"/>
  <c r="F25" i="2"/>
  <c r="E20" i="2"/>
  <c r="F20" i="2" s="1"/>
  <c r="E15" i="2"/>
  <c r="F30" i="2"/>
  <c r="F28" i="2"/>
  <c r="E18" i="2"/>
  <c r="F12" i="2"/>
  <c r="E6" i="2" l="1"/>
  <c r="F35" i="2"/>
  <c r="F7" i="2"/>
  <c r="F9" i="2"/>
  <c r="F15" i="2"/>
  <c r="F18" i="2"/>
  <c r="C32" i="2" l="1"/>
  <c r="F32" i="2" l="1"/>
  <c r="F40" i="2"/>
  <c r="F6" i="2" l="1"/>
</calcChain>
</file>

<file path=xl/sharedStrings.xml><?xml version="1.0" encoding="utf-8"?>
<sst xmlns="http://schemas.openxmlformats.org/spreadsheetml/2006/main" count="46" uniqueCount="44">
  <si>
    <t>PRIHODI POSLOVANJA</t>
  </si>
  <si>
    <t>PRIHODI OD PRODAJE NEFINANCIJSKE IMOVINE</t>
  </si>
  <si>
    <t>Kapitalne pomoći temeljem prijenosa EU sredstava</t>
  </si>
  <si>
    <t>Prihodi od financijske imovine</t>
  </si>
  <si>
    <t>Prihodi po posebnim propisima</t>
  </si>
  <si>
    <t>Prihodi od prodaje proizvoda i robe te pruženih usluga</t>
  </si>
  <si>
    <t>Prihodi od HZZO-a na temelju ugovornih obveza</t>
  </si>
  <si>
    <t>Ostali prihodi</t>
  </si>
  <si>
    <t>Prihodi od prodaje građevinskih objekata</t>
  </si>
  <si>
    <t>Broj razreda/ podskupine/ odjeljka iz računskog plana</t>
  </si>
  <si>
    <t>Naziv razreda/ odjeljka/  podskupine računskog plana</t>
  </si>
  <si>
    <t>Izvorni plan</t>
  </si>
  <si>
    <t>Tekući plan</t>
  </si>
  <si>
    <t>Izvršenje</t>
  </si>
  <si>
    <t>Indeks</t>
  </si>
  <si>
    <t>Prihodi od pruženih usluga</t>
  </si>
  <si>
    <t>Stambeni objekti</t>
  </si>
  <si>
    <t xml:space="preserve">Pomoći od izvanproračunskih korisnika </t>
  </si>
  <si>
    <t>Pomoći temeljem prijenosa EU sredstava</t>
  </si>
  <si>
    <t>Tekuće pomoći temeljem prijenosa EU sredstava</t>
  </si>
  <si>
    <t>Kamate na oročena sredstva i depozite po viđenju</t>
  </si>
  <si>
    <t xml:space="preserve">Ostali nespomenuti prihodi </t>
  </si>
  <si>
    <t>Prihodi od prodaje proizvoda i robe</t>
  </si>
  <si>
    <t>Prihodi iz nadležnog proračuna za financiranje rashoda poslovanja</t>
  </si>
  <si>
    <t>Prihodi iz nadležnog proračuna za financiranje rashoda za nabavu nefinancijske imovine</t>
  </si>
  <si>
    <t>Ravnatelj</t>
  </si>
  <si>
    <t>Ivica Fotez dr. med. spec. fiz. med. i reh.</t>
  </si>
  <si>
    <t>Prihodi od nadležnog proračuna za financiranje redovne djel. prorač. korisnika</t>
  </si>
  <si>
    <t>Pomoći proračunskim korisnicima iz proračuna koji im nije nadležan</t>
  </si>
  <si>
    <t>Donacije od pravnih i fizičkih osoba izvan općeg proračuna</t>
  </si>
  <si>
    <t>PRIMICI OD FINANCIJSKE IMOVINE I ZADUŽIVANJA</t>
  </si>
  <si>
    <t>Obveznice</t>
  </si>
  <si>
    <t>Obveznice-tuzemne</t>
  </si>
  <si>
    <t>UKUPNO (6+7+8)</t>
  </si>
  <si>
    <t>Prihodi od zateznih kamata</t>
  </si>
  <si>
    <t>Tekuće pomoći od izvanproračunskih korisnika</t>
  </si>
  <si>
    <t>Kapitalne pomoći proračunskim korisnicima iz proračuna koji im nije nadležan</t>
  </si>
  <si>
    <t>Kapitalne donacije</t>
  </si>
  <si>
    <t>Izvršenje financijskog plana po ekonomskoj klasifikaciji- Prihodi i primici</t>
  </si>
  <si>
    <t>2021. godina</t>
  </si>
  <si>
    <t xml:space="preserve">                       Virovitica, veljača 2022.</t>
  </si>
  <si>
    <t>Prihodi od prodaje meatrijalne imovine-prirodnih bogatstava</t>
  </si>
  <si>
    <t>Zemljište</t>
  </si>
  <si>
    <t>Tekuće pomoći proračunskim korisnicima iz proračuna koji im nije nadležan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</si>
</sst>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/>
    <xf numFmtId="4" fontId="7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view="pageLayout" zoomScaleNormal="100" workbookViewId="0">
      <selection activeCell="H59" sqref="H59"/>
    </sheetView>
  </sheetViews>
  <sheetFormatPr defaultRowHeight="15" x14ac:dyDescent="0.25"/>
  <cols>
    <col min="1" max="1" width="10" customWidth="1"/>
    <col min="2" max="2" width="33.7109375" customWidth="1"/>
    <col min="3" max="3" width="14.140625" customWidth="1"/>
    <col min="4" max="4" width="13.85546875" customWidth="1"/>
    <col min="5" max="5" width="14" customWidth="1"/>
    <col min="6" max="6" width="12" customWidth="1"/>
  </cols>
  <sheetData>
    <row r="1" spans="1:6" x14ac:dyDescent="0.25">
      <c r="A1" s="27" t="s">
        <v>38</v>
      </c>
      <c r="B1" s="27"/>
      <c r="C1" s="27"/>
      <c r="D1" s="27"/>
      <c r="E1" s="27"/>
      <c r="F1" s="27"/>
    </row>
    <row r="2" spans="1:6" x14ac:dyDescent="0.25">
      <c r="A2" s="28" t="s">
        <v>39</v>
      </c>
      <c r="B2" s="28"/>
      <c r="C2" s="28"/>
      <c r="D2" s="28"/>
      <c r="E2" s="28"/>
      <c r="F2" s="28"/>
    </row>
    <row r="3" spans="1:6" x14ac:dyDescent="0.25">
      <c r="A3" s="1"/>
      <c r="B3" s="1"/>
      <c r="C3" s="1"/>
      <c r="D3" s="1"/>
      <c r="E3" s="1"/>
      <c r="F3" s="1"/>
    </row>
    <row r="4" spans="1:6" ht="30" customHeight="1" x14ac:dyDescent="0.25">
      <c r="A4" s="29" t="s">
        <v>9</v>
      </c>
      <c r="B4" s="29" t="s">
        <v>10</v>
      </c>
      <c r="C4" s="30" t="s">
        <v>11</v>
      </c>
      <c r="D4" s="30" t="s">
        <v>12</v>
      </c>
      <c r="E4" s="30" t="s">
        <v>13</v>
      </c>
      <c r="F4" s="30" t="s">
        <v>14</v>
      </c>
    </row>
    <row r="5" spans="1:6" ht="46.5" customHeight="1" x14ac:dyDescent="0.25">
      <c r="A5" s="29"/>
      <c r="B5" s="29"/>
      <c r="C5" s="30"/>
      <c r="D5" s="30"/>
      <c r="E5" s="30"/>
      <c r="F5" s="30"/>
    </row>
    <row r="6" spans="1:6" x14ac:dyDescent="0.25">
      <c r="A6" s="19">
        <v>6</v>
      </c>
      <c r="B6" s="20" t="s">
        <v>0</v>
      </c>
      <c r="C6" s="22">
        <f>C7+C9+C12+C15+C18+C20+C25+C28+C30</f>
        <v>58830106</v>
      </c>
      <c r="D6" s="22">
        <f>D7+D9+D12+D15+D18+D20+D25+D28+D30+D23</f>
        <v>65417754</v>
      </c>
      <c r="E6" s="22">
        <f>E7+E9+E12+E15+E18+E20+E25+E28+E30+E23</f>
        <v>65343830.659999996</v>
      </c>
      <c r="F6" s="22">
        <f>(E6/D6)*100</f>
        <v>99.89</v>
      </c>
    </row>
    <row r="7" spans="1:6" x14ac:dyDescent="0.25">
      <c r="A7" s="12">
        <v>634</v>
      </c>
      <c r="B7" s="25" t="s">
        <v>17</v>
      </c>
      <c r="C7" s="13">
        <v>0</v>
      </c>
      <c r="D7" s="13">
        <v>1408675</v>
      </c>
      <c r="E7" s="13">
        <f>SUM(E8)</f>
        <v>1024967.63</v>
      </c>
      <c r="F7" s="13">
        <f t="shared" ref="F7:F35" si="0">(E7/D7)*100</f>
        <v>72.760000000000005</v>
      </c>
    </row>
    <row r="8" spans="1:6" ht="24" x14ac:dyDescent="0.25">
      <c r="A8" s="12">
        <v>6341</v>
      </c>
      <c r="B8" s="18" t="s">
        <v>35</v>
      </c>
      <c r="C8" s="13"/>
      <c r="D8" s="13"/>
      <c r="E8" s="13">
        <v>1024967.63</v>
      </c>
      <c r="F8" s="13"/>
    </row>
    <row r="9" spans="1:6" ht="24" x14ac:dyDescent="0.25">
      <c r="A9" s="12">
        <v>636</v>
      </c>
      <c r="B9" s="18" t="s">
        <v>28</v>
      </c>
      <c r="C9" s="13">
        <v>746676</v>
      </c>
      <c r="D9" s="13">
        <v>962032</v>
      </c>
      <c r="E9" s="13">
        <f>SUM(E11+E10)</f>
        <v>936327.23</v>
      </c>
      <c r="F9" s="13">
        <f t="shared" si="0"/>
        <v>97.33</v>
      </c>
    </row>
    <row r="10" spans="1:6" ht="24" x14ac:dyDescent="0.25">
      <c r="A10" s="12">
        <v>6361</v>
      </c>
      <c r="B10" s="18" t="s">
        <v>43</v>
      </c>
      <c r="C10" s="13"/>
      <c r="D10" s="13"/>
      <c r="E10" s="13">
        <v>56926.54</v>
      </c>
      <c r="F10" s="13"/>
    </row>
    <row r="11" spans="1:6" ht="24" x14ac:dyDescent="0.25">
      <c r="A11" s="12">
        <v>6362</v>
      </c>
      <c r="B11" s="18" t="s">
        <v>36</v>
      </c>
      <c r="C11" s="13"/>
      <c r="D11" s="13"/>
      <c r="E11" s="13">
        <v>879400.69</v>
      </c>
      <c r="F11" s="13"/>
    </row>
    <row r="12" spans="1:6" x14ac:dyDescent="0.25">
      <c r="A12" s="12">
        <v>638</v>
      </c>
      <c r="B12" s="18" t="s">
        <v>18</v>
      </c>
      <c r="C12" s="13">
        <v>0</v>
      </c>
      <c r="D12" s="13">
        <v>317195</v>
      </c>
      <c r="E12" s="13">
        <f>SUM(E13:E14)</f>
        <v>317195.34999999998</v>
      </c>
      <c r="F12" s="13">
        <f t="shared" si="0"/>
        <v>100</v>
      </c>
    </row>
    <row r="13" spans="1:6" ht="24" x14ac:dyDescent="0.25">
      <c r="A13" s="12">
        <v>6381</v>
      </c>
      <c r="B13" s="18" t="s">
        <v>19</v>
      </c>
      <c r="C13" s="13"/>
      <c r="D13" s="13"/>
      <c r="E13" s="13">
        <v>0</v>
      </c>
      <c r="F13" s="13"/>
    </row>
    <row r="14" spans="1:6" ht="24" x14ac:dyDescent="0.25">
      <c r="A14" s="12">
        <v>6382</v>
      </c>
      <c r="B14" s="18" t="s">
        <v>2</v>
      </c>
      <c r="C14" s="13"/>
      <c r="D14" s="13"/>
      <c r="E14" s="13">
        <v>317195.34999999998</v>
      </c>
      <c r="F14" s="13"/>
    </row>
    <row r="15" spans="1:6" x14ac:dyDescent="0.25">
      <c r="A15" s="12">
        <v>641</v>
      </c>
      <c r="B15" s="18" t="s">
        <v>3</v>
      </c>
      <c r="C15" s="13">
        <v>60</v>
      </c>
      <c r="D15" s="13">
        <v>212</v>
      </c>
      <c r="E15" s="13">
        <f>SUM(E16:E17)</f>
        <v>212.72</v>
      </c>
      <c r="F15" s="13">
        <f t="shared" si="0"/>
        <v>100.34</v>
      </c>
    </row>
    <row r="16" spans="1:6" ht="24" x14ac:dyDescent="0.25">
      <c r="A16" s="12">
        <v>6413</v>
      </c>
      <c r="B16" s="18" t="s">
        <v>20</v>
      </c>
      <c r="C16" s="13"/>
      <c r="D16" s="13"/>
      <c r="E16" s="13">
        <v>212.72</v>
      </c>
      <c r="F16" s="13"/>
    </row>
    <row r="17" spans="1:6" x14ac:dyDescent="0.25">
      <c r="A17" s="12">
        <v>6414</v>
      </c>
      <c r="B17" s="18" t="s">
        <v>34</v>
      </c>
      <c r="C17" s="13"/>
      <c r="D17" s="13"/>
      <c r="E17" s="13">
        <v>0</v>
      </c>
      <c r="F17" s="13"/>
    </row>
    <row r="18" spans="1:6" x14ac:dyDescent="0.25">
      <c r="A18" s="12">
        <v>652</v>
      </c>
      <c r="B18" s="18" t="s">
        <v>4</v>
      </c>
      <c r="C18" s="13">
        <v>3201000</v>
      </c>
      <c r="D18" s="13">
        <v>3675270</v>
      </c>
      <c r="E18" s="13">
        <f>SUM(E19)</f>
        <v>3919691.14</v>
      </c>
      <c r="F18" s="13">
        <f t="shared" si="0"/>
        <v>106.65</v>
      </c>
    </row>
    <row r="19" spans="1:6" x14ac:dyDescent="0.25">
      <c r="A19" s="12">
        <v>6526</v>
      </c>
      <c r="B19" s="18" t="s">
        <v>21</v>
      </c>
      <c r="C19" s="13"/>
      <c r="D19" s="13"/>
      <c r="E19" s="13">
        <v>3919691.14</v>
      </c>
      <c r="F19" s="13"/>
    </row>
    <row r="20" spans="1:6" ht="24" x14ac:dyDescent="0.25">
      <c r="A20" s="12">
        <v>661</v>
      </c>
      <c r="B20" s="18" t="s">
        <v>5</v>
      </c>
      <c r="C20" s="13">
        <v>9500000</v>
      </c>
      <c r="D20" s="13">
        <v>11000000</v>
      </c>
      <c r="E20" s="13">
        <f>SUM(E21:E22)</f>
        <v>11051277.550000001</v>
      </c>
      <c r="F20" s="13">
        <f>(E20/D20)*100</f>
        <v>100.47</v>
      </c>
    </row>
    <row r="21" spans="1:6" x14ac:dyDescent="0.25">
      <c r="A21" s="12">
        <v>6614</v>
      </c>
      <c r="B21" s="18" t="s">
        <v>22</v>
      </c>
      <c r="C21" s="13"/>
      <c r="D21" s="13"/>
      <c r="E21" s="13">
        <v>7438808.96</v>
      </c>
      <c r="F21" s="13"/>
    </row>
    <row r="22" spans="1:6" x14ac:dyDescent="0.25">
      <c r="A22" s="12">
        <v>6615</v>
      </c>
      <c r="B22" s="18" t="s">
        <v>15</v>
      </c>
      <c r="C22" s="13"/>
      <c r="D22" s="13"/>
      <c r="E22" s="13">
        <v>3612468.59</v>
      </c>
      <c r="F22" s="13"/>
    </row>
    <row r="23" spans="1:6" ht="24" x14ac:dyDescent="0.25">
      <c r="A23" s="12">
        <v>663</v>
      </c>
      <c r="B23" s="18" t="s">
        <v>29</v>
      </c>
      <c r="C23" s="13">
        <v>0</v>
      </c>
      <c r="D23" s="13">
        <v>0</v>
      </c>
      <c r="E23" s="13">
        <f>E24</f>
        <v>6909.4</v>
      </c>
      <c r="F23" s="13"/>
    </row>
    <row r="24" spans="1:6" x14ac:dyDescent="0.25">
      <c r="A24" s="12">
        <v>6632</v>
      </c>
      <c r="B24" s="18" t="s">
        <v>37</v>
      </c>
      <c r="C24" s="13"/>
      <c r="D24" s="13"/>
      <c r="E24" s="13">
        <v>6909.4</v>
      </c>
      <c r="F24" s="13"/>
    </row>
    <row r="25" spans="1:6" ht="32.25" customHeight="1" x14ac:dyDescent="0.25">
      <c r="A25" s="12">
        <v>671</v>
      </c>
      <c r="B25" s="18" t="s">
        <v>27</v>
      </c>
      <c r="C25" s="13">
        <v>1982370</v>
      </c>
      <c r="D25" s="13">
        <v>2054370</v>
      </c>
      <c r="E25" s="13">
        <f>SUM(E26:E27)</f>
        <v>2043991.14</v>
      </c>
      <c r="F25" s="13">
        <f t="shared" si="0"/>
        <v>99.49</v>
      </c>
    </row>
    <row r="26" spans="1:6" ht="24.75" customHeight="1" x14ac:dyDescent="0.25">
      <c r="A26" s="12">
        <v>6711</v>
      </c>
      <c r="B26" s="18" t="s">
        <v>23</v>
      </c>
      <c r="C26" s="13"/>
      <c r="D26" s="13"/>
      <c r="E26" s="13">
        <v>1306236.07</v>
      </c>
      <c r="F26" s="13"/>
    </row>
    <row r="27" spans="1:6" ht="24" x14ac:dyDescent="0.25">
      <c r="A27" s="12">
        <v>6712</v>
      </c>
      <c r="B27" s="18" t="s">
        <v>24</v>
      </c>
      <c r="C27" s="13"/>
      <c r="D27" s="13"/>
      <c r="E27" s="13">
        <v>737755.07</v>
      </c>
      <c r="F27" s="13"/>
    </row>
    <row r="28" spans="1:6" ht="24" x14ac:dyDescent="0.25">
      <c r="A28" s="12">
        <v>673</v>
      </c>
      <c r="B28" s="18" t="s">
        <v>6</v>
      </c>
      <c r="C28" s="13">
        <v>42000000</v>
      </c>
      <c r="D28" s="13">
        <v>44500000</v>
      </c>
      <c r="E28" s="13">
        <f>SUM(E29)</f>
        <v>44157819.899999999</v>
      </c>
      <c r="F28" s="13">
        <f t="shared" si="0"/>
        <v>99.23</v>
      </c>
    </row>
    <row r="29" spans="1:6" ht="24" x14ac:dyDescent="0.25">
      <c r="A29" s="12">
        <v>6731</v>
      </c>
      <c r="B29" s="18" t="s">
        <v>6</v>
      </c>
      <c r="C29" s="13"/>
      <c r="D29" s="13"/>
      <c r="E29" s="13">
        <v>44157819.899999999</v>
      </c>
      <c r="F29" s="13"/>
    </row>
    <row r="30" spans="1:6" x14ac:dyDescent="0.25">
      <c r="A30" s="10">
        <v>683</v>
      </c>
      <c r="B30" s="14" t="s">
        <v>7</v>
      </c>
      <c r="C30" s="11">
        <v>1400000</v>
      </c>
      <c r="D30" s="11">
        <v>1500000</v>
      </c>
      <c r="E30" s="11">
        <f>SUM(E31)</f>
        <v>1885438.6</v>
      </c>
      <c r="F30" s="11">
        <f t="shared" si="0"/>
        <v>125.7</v>
      </c>
    </row>
    <row r="31" spans="1:6" x14ac:dyDescent="0.25">
      <c r="A31" s="12">
        <v>6831</v>
      </c>
      <c r="B31" s="18" t="s">
        <v>7</v>
      </c>
      <c r="C31" s="13"/>
      <c r="D31" s="13"/>
      <c r="E31" s="13">
        <v>1885438.6</v>
      </c>
      <c r="F31" s="13"/>
    </row>
    <row r="32" spans="1:6" ht="28.5" x14ac:dyDescent="0.25">
      <c r="A32" s="15">
        <v>7</v>
      </c>
      <c r="B32" s="21" t="s">
        <v>1</v>
      </c>
      <c r="C32" s="17">
        <f>SUM(C35)</f>
        <v>5000</v>
      </c>
      <c r="D32" s="17">
        <f>D35+D33</f>
        <v>264000</v>
      </c>
      <c r="E32" s="17">
        <f>E35+E33</f>
        <v>263881.7</v>
      </c>
      <c r="F32" s="17">
        <f>(E32/D32)*100</f>
        <v>99.96</v>
      </c>
    </row>
    <row r="33" spans="1:6" ht="25.5" x14ac:dyDescent="0.25">
      <c r="A33" s="26">
        <v>711</v>
      </c>
      <c r="B33" s="14" t="s">
        <v>41</v>
      </c>
      <c r="C33" s="11">
        <v>0</v>
      </c>
      <c r="D33" s="11">
        <v>250000</v>
      </c>
      <c r="E33" s="11">
        <v>250000</v>
      </c>
      <c r="F33" s="11"/>
    </row>
    <row r="34" spans="1:6" x14ac:dyDescent="0.25">
      <c r="A34" s="26">
        <v>71111</v>
      </c>
      <c r="B34" s="14" t="s">
        <v>42</v>
      </c>
      <c r="C34" s="11"/>
      <c r="D34" s="11"/>
      <c r="E34" s="11"/>
      <c r="F34" s="11"/>
    </row>
    <row r="35" spans="1:6" x14ac:dyDescent="0.25">
      <c r="A35" s="10">
        <v>721</v>
      </c>
      <c r="B35" s="14" t="s">
        <v>8</v>
      </c>
      <c r="C35" s="11">
        <v>5000</v>
      </c>
      <c r="D35" s="11">
        <v>14000</v>
      </c>
      <c r="E35" s="11">
        <f>SUM(E36)</f>
        <v>13881.7</v>
      </c>
      <c r="F35" s="11">
        <f t="shared" si="0"/>
        <v>99.16</v>
      </c>
    </row>
    <row r="36" spans="1:6" x14ac:dyDescent="0.25">
      <c r="A36" s="10">
        <v>7211</v>
      </c>
      <c r="B36" s="14" t="s">
        <v>16</v>
      </c>
      <c r="C36" s="11"/>
      <c r="D36" s="11"/>
      <c r="E36" s="11">
        <v>13881.7</v>
      </c>
      <c r="F36" s="9"/>
    </row>
    <row r="37" spans="1:6" ht="28.5" x14ac:dyDescent="0.25">
      <c r="A37" s="19">
        <v>8</v>
      </c>
      <c r="B37" s="21" t="s">
        <v>30</v>
      </c>
      <c r="C37" s="22">
        <f>C38</f>
        <v>15000</v>
      </c>
      <c r="D37" s="22">
        <f>D38</f>
        <v>30000</v>
      </c>
      <c r="E37" s="22">
        <f>E38</f>
        <v>31656.18</v>
      </c>
      <c r="F37" s="22">
        <f>(E37/D37)*100</f>
        <v>105.52</v>
      </c>
    </row>
    <row r="38" spans="1:6" x14ac:dyDescent="0.25">
      <c r="A38" s="12">
        <v>822</v>
      </c>
      <c r="B38" s="18" t="s">
        <v>31</v>
      </c>
      <c r="C38" s="13">
        <v>15000</v>
      </c>
      <c r="D38" s="13">
        <v>30000</v>
      </c>
      <c r="E38" s="13">
        <f>SUM(E39)</f>
        <v>31656.18</v>
      </c>
      <c r="F38" s="13">
        <f>(E38/D38)*100</f>
        <v>105.52</v>
      </c>
    </row>
    <row r="39" spans="1:6" x14ac:dyDescent="0.25">
      <c r="A39" s="12">
        <v>8221</v>
      </c>
      <c r="B39" s="18" t="s">
        <v>32</v>
      </c>
      <c r="C39" s="13"/>
      <c r="D39" s="13"/>
      <c r="E39" s="13">
        <v>31656.18</v>
      </c>
      <c r="F39" s="24"/>
    </row>
    <row r="40" spans="1:6" ht="15.75" x14ac:dyDescent="0.25">
      <c r="A40" s="19"/>
      <c r="B40" s="16" t="s">
        <v>33</v>
      </c>
      <c r="C40" s="23">
        <f>C6+C32+C37</f>
        <v>58850106</v>
      </c>
      <c r="D40" s="23">
        <f>D6+D32+D37</f>
        <v>65711754</v>
      </c>
      <c r="E40" s="23">
        <f>E6+E32+E37</f>
        <v>65639368.539999999</v>
      </c>
      <c r="F40" s="23">
        <f>(E40/D40)*100</f>
        <v>99.89</v>
      </c>
    </row>
    <row r="41" spans="1:6" x14ac:dyDescent="0.25">
      <c r="A41" s="5" t="s">
        <v>40</v>
      </c>
      <c r="B41" s="2"/>
      <c r="C41" s="4"/>
      <c r="D41" s="4"/>
      <c r="E41" s="4"/>
      <c r="F41" s="4"/>
    </row>
    <row r="42" spans="1:6" x14ac:dyDescent="0.25">
      <c r="A42" s="5"/>
      <c r="B42" s="6"/>
      <c r="C42" s="7"/>
      <c r="D42" s="7" t="s">
        <v>25</v>
      </c>
      <c r="E42" s="7"/>
      <c r="F42" s="7"/>
    </row>
    <row r="43" spans="1:6" x14ac:dyDescent="0.25">
      <c r="A43" s="5"/>
      <c r="B43" s="6"/>
      <c r="C43" s="7"/>
      <c r="D43" s="7" t="s">
        <v>26</v>
      </c>
      <c r="E43" s="7"/>
      <c r="F43" s="7"/>
    </row>
    <row r="44" spans="1:6" x14ac:dyDescent="0.25">
      <c r="A44" s="5"/>
      <c r="B44" s="6"/>
      <c r="C44" s="7"/>
      <c r="D44" s="7"/>
      <c r="E44" s="7"/>
      <c r="F44" s="7"/>
    </row>
    <row r="45" spans="1:6" x14ac:dyDescent="0.25">
      <c r="A45" s="3"/>
      <c r="B45" s="2"/>
      <c r="C45" s="4"/>
      <c r="D45" s="4"/>
      <c r="E45" s="4"/>
      <c r="F45" s="4"/>
    </row>
    <row r="46" spans="1:6" x14ac:dyDescent="0.25">
      <c r="A46" s="5"/>
      <c r="B46" s="6"/>
      <c r="C46" s="7"/>
      <c r="D46" s="7"/>
      <c r="E46" s="7"/>
      <c r="F46" s="7"/>
    </row>
    <row r="47" spans="1:6" x14ac:dyDescent="0.25">
      <c r="A47" s="5"/>
      <c r="B47" s="6"/>
      <c r="C47" s="7"/>
      <c r="D47" s="7"/>
      <c r="E47" s="7"/>
      <c r="F47" s="7"/>
    </row>
    <row r="48" spans="1:6" x14ac:dyDescent="0.25">
      <c r="A48" s="5"/>
      <c r="B48" s="6"/>
      <c r="C48" s="7"/>
      <c r="D48" s="7"/>
      <c r="E48" s="7"/>
      <c r="F48" s="7"/>
    </row>
    <row r="49" spans="1:6" x14ac:dyDescent="0.25">
      <c r="A49" s="5"/>
      <c r="B49" s="6"/>
      <c r="C49" s="7"/>
      <c r="D49" s="7"/>
      <c r="E49" s="7"/>
      <c r="F49" s="7"/>
    </row>
    <row r="50" spans="1:6" x14ac:dyDescent="0.25">
      <c r="A50" s="5"/>
      <c r="B50" s="6"/>
      <c r="C50" s="7"/>
      <c r="D50" s="7"/>
      <c r="E50" s="7"/>
      <c r="F50" s="7"/>
    </row>
    <row r="51" spans="1:6" x14ac:dyDescent="0.25">
      <c r="A51" s="3"/>
      <c r="B51" s="2"/>
      <c r="C51" s="4"/>
      <c r="D51" s="4"/>
      <c r="E51" s="4"/>
      <c r="F51" s="4"/>
    </row>
    <row r="52" spans="1:6" x14ac:dyDescent="0.25">
      <c r="A52" s="5"/>
      <c r="B52" s="6"/>
      <c r="C52" s="7"/>
      <c r="D52" s="7"/>
      <c r="E52" s="7"/>
      <c r="F52" s="7"/>
    </row>
    <row r="53" spans="1:6" x14ac:dyDescent="0.25">
      <c r="A53" s="5"/>
      <c r="B53" s="6"/>
      <c r="C53" s="7"/>
      <c r="D53" s="7"/>
      <c r="E53" s="7"/>
      <c r="F53" s="7"/>
    </row>
    <row r="54" spans="1:6" x14ac:dyDescent="0.25">
      <c r="A54" s="3"/>
      <c r="B54" s="2"/>
      <c r="C54" s="4"/>
      <c r="D54" s="4"/>
      <c r="E54" s="4"/>
      <c r="F54" s="4"/>
    </row>
    <row r="55" spans="1:6" x14ac:dyDescent="0.25">
      <c r="A55" s="5"/>
      <c r="B55" s="6"/>
      <c r="C55" s="7"/>
      <c r="D55" s="7"/>
      <c r="E55" s="7"/>
      <c r="F55" s="7"/>
    </row>
    <row r="56" spans="1:6" x14ac:dyDescent="0.25">
      <c r="A56" s="3"/>
      <c r="B56" s="2"/>
      <c r="C56" s="4"/>
      <c r="D56" s="4"/>
      <c r="E56" s="4"/>
      <c r="F56" s="4"/>
    </row>
    <row r="57" spans="1:6" x14ac:dyDescent="0.25">
      <c r="A57" s="5"/>
      <c r="B57" s="6"/>
      <c r="C57" s="7"/>
      <c r="D57" s="7"/>
      <c r="E57" s="7"/>
      <c r="F57" s="7"/>
    </row>
    <row r="58" spans="1:6" x14ac:dyDescent="0.25">
      <c r="A58" s="3"/>
      <c r="B58" s="2"/>
      <c r="C58" s="4"/>
      <c r="D58" s="4"/>
      <c r="E58" s="4"/>
      <c r="F58" s="4"/>
    </row>
    <row r="59" spans="1:6" x14ac:dyDescent="0.25">
      <c r="A59" s="3"/>
      <c r="B59" s="8"/>
      <c r="C59" s="4"/>
      <c r="D59" s="4"/>
      <c r="E59" s="4"/>
      <c r="F59" s="4"/>
    </row>
    <row r="60" spans="1:6" x14ac:dyDescent="0.25">
      <c r="A60" s="5"/>
      <c r="B60" s="6"/>
      <c r="C60" s="7"/>
      <c r="D60" s="7"/>
      <c r="E60" s="7"/>
      <c r="F60" s="7"/>
    </row>
    <row r="61" spans="1:6" x14ac:dyDescent="0.25">
      <c r="A61" s="3"/>
      <c r="B61" s="2"/>
      <c r="C61" s="4"/>
      <c r="D61" s="4"/>
      <c r="E61" s="4"/>
      <c r="F61" s="4"/>
    </row>
    <row r="62" spans="1:6" x14ac:dyDescent="0.25">
      <c r="A62" s="5"/>
      <c r="B62" s="6"/>
      <c r="C62" s="7"/>
      <c r="D62" s="7"/>
      <c r="E62" s="7"/>
      <c r="F62" s="7"/>
    </row>
    <row r="63" spans="1:6" x14ac:dyDescent="0.25">
      <c r="A63" s="5"/>
      <c r="B63" s="6"/>
      <c r="C63" s="7"/>
      <c r="D63" s="7"/>
      <c r="E63" s="7"/>
      <c r="F63" s="7"/>
    </row>
    <row r="64" spans="1:6" x14ac:dyDescent="0.25">
      <c r="A64" s="5"/>
      <c r="B64" s="6"/>
      <c r="C64" s="7"/>
      <c r="D64" s="7"/>
      <c r="E64" s="7"/>
      <c r="F64" s="7"/>
    </row>
    <row r="65" spans="1:6" x14ac:dyDescent="0.25">
      <c r="A65" s="3"/>
      <c r="B65" s="2"/>
      <c r="C65" s="4"/>
      <c r="D65" s="4"/>
      <c r="E65" s="4"/>
      <c r="F65" s="4"/>
    </row>
    <row r="66" spans="1:6" x14ac:dyDescent="0.25">
      <c r="A66" s="5"/>
      <c r="B66" s="6"/>
      <c r="C66" s="7"/>
      <c r="D66" s="7"/>
      <c r="E66" s="7"/>
      <c r="F66" s="7"/>
    </row>
    <row r="67" spans="1:6" x14ac:dyDescent="0.25">
      <c r="A67" s="3"/>
      <c r="B67" s="2"/>
      <c r="C67" s="4"/>
      <c r="D67" s="4"/>
      <c r="E67" s="4"/>
      <c r="F67" s="4"/>
    </row>
    <row r="68" spans="1:6" x14ac:dyDescent="0.25">
      <c r="A68" s="3"/>
      <c r="B68" s="2"/>
      <c r="C68" s="4"/>
      <c r="D68" s="4"/>
      <c r="E68" s="4"/>
      <c r="F68" s="4"/>
    </row>
    <row r="69" spans="1:6" x14ac:dyDescent="0.25">
      <c r="A69" s="5"/>
      <c r="B69" s="6"/>
      <c r="C69" s="7"/>
      <c r="D69" s="7"/>
      <c r="E69" s="7"/>
      <c r="F69" s="7"/>
    </row>
    <row r="70" spans="1:6" x14ac:dyDescent="0.25">
      <c r="A70" s="3"/>
      <c r="B70" s="2"/>
      <c r="C70" s="4"/>
      <c r="D70" s="4"/>
      <c r="E70" s="4"/>
      <c r="F70" s="4"/>
    </row>
    <row r="71" spans="1:6" x14ac:dyDescent="0.25">
      <c r="A71" s="1"/>
      <c r="B71" s="8"/>
      <c r="C71" s="4"/>
      <c r="D71" s="4"/>
      <c r="E71" s="4"/>
      <c r="F71" s="4"/>
    </row>
    <row r="72" spans="1:6" x14ac:dyDescent="0.25">
      <c r="A72" s="3"/>
      <c r="B72" s="2"/>
      <c r="C72" s="4"/>
      <c r="D72" s="4"/>
      <c r="E72" s="4"/>
      <c r="F72" s="4"/>
    </row>
    <row r="73" spans="1:6" x14ac:dyDescent="0.25">
      <c r="A73" s="1"/>
      <c r="B73" s="2"/>
      <c r="C73" s="4"/>
      <c r="D73" s="4"/>
      <c r="E73" s="4"/>
      <c r="F73" s="4"/>
    </row>
    <row r="74" spans="1:6" x14ac:dyDescent="0.25">
      <c r="A74" s="1"/>
      <c r="B74" s="2"/>
      <c r="C74" s="4"/>
      <c r="D74" s="4"/>
      <c r="E74" s="4"/>
      <c r="F74" s="4"/>
    </row>
    <row r="75" spans="1:6" x14ac:dyDescent="0.25">
      <c r="A75" s="1"/>
      <c r="B75" s="8"/>
      <c r="C75" s="4"/>
      <c r="D75" s="4"/>
      <c r="E75" s="4"/>
      <c r="F75" s="4"/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ageMargins left="0.375" right="0.21875" top="0.3125" bottom="0.48958333333333331" header="0.3" footer="0.3"/>
  <pageSetup paperSize="9" orientation="portrait" r:id="rId1"/>
  <ignoredErrors>
    <ignoredError sqref="E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Izvr.FP po ekon.klas.Prihodi i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Grozdana Jelovečki</cp:lastModifiedBy>
  <cp:lastPrinted>2022-02-08T12:42:42Z</cp:lastPrinted>
  <dcterms:created xsi:type="dcterms:W3CDTF">2019-02-05T12:05:33Z</dcterms:created>
  <dcterms:modified xsi:type="dcterms:W3CDTF">2022-04-21T06:17:36Z</dcterms:modified>
</cp:coreProperties>
</file>